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bromfield/Documents/brom.digital/assets/spreadsheets/"/>
    </mc:Choice>
  </mc:AlternateContent>
  <xr:revisionPtr revIDLastSave="0" documentId="8_{E39CF324-8AC5-D64D-AEC8-8C4025487F72}" xr6:coauthVersionLast="47" xr6:coauthVersionMax="47" xr10:uidLastSave="{00000000-0000-0000-0000-000000000000}"/>
  <bookViews>
    <workbookView xWindow="20" yWindow="500" windowWidth="33580" windowHeight="19520" xr2:uid="{4EFF184B-FABE-B24C-BC0E-6914CEF3D1A7}"/>
  </bookViews>
  <sheets>
    <sheet name="Introduction" sheetId="7" r:id="rId1"/>
    <sheet name="Event Booking Tracker" sheetId="1" r:id="rId2"/>
    <sheet name="Client Account Manager" sheetId="2" r:id="rId3"/>
    <sheet name="Event Budget Tracker" sheetId="3" r:id="rId4"/>
    <sheet name="Risk Assessment Checklist" sheetId="4" r:id="rId5"/>
    <sheet name="Venue &amp; Resource Booking" sheetId="5" r:id="rId6"/>
    <sheet name="Post-Event Review" sheetId="6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E9" i="4"/>
  <c r="E8" i="4"/>
  <c r="E7" i="4"/>
  <c r="E6" i="4"/>
  <c r="E5" i="4"/>
  <c r="E4" i="4"/>
  <c r="E3" i="4"/>
  <c r="E2" i="4"/>
  <c r="B19" i="3"/>
  <c r="D13" i="3"/>
  <c r="C13" i="3"/>
  <c r="B17" i="3" s="1"/>
  <c r="B18" i="3" s="1"/>
  <c r="E12" i="3"/>
  <c r="E11" i="3"/>
  <c r="E10" i="3"/>
  <c r="E9" i="3"/>
  <c r="E8" i="3"/>
  <c r="E7" i="3"/>
  <c r="E13" i="3" l="1"/>
</calcChain>
</file>

<file path=xl/sharedStrings.xml><?xml version="1.0" encoding="utf-8"?>
<sst xmlns="http://schemas.openxmlformats.org/spreadsheetml/2006/main" count="406" uniqueCount="299">
  <si>
    <t>Event Name</t>
  </si>
  <si>
    <t>Client Name</t>
  </si>
  <si>
    <t>Internal/External</t>
  </si>
  <si>
    <t>Enquiry Date</t>
  </si>
  <si>
    <t>Event Date</t>
  </si>
  <si>
    <t>Venue</t>
  </si>
  <si>
    <t>Status</t>
  </si>
  <si>
    <t>Contract Value</t>
  </si>
  <si>
    <t>Payment Status</t>
  </si>
  <si>
    <t>Notes</t>
  </si>
  <si>
    <t>Internal</t>
  </si>
  <si>
    <t>Enquiry</t>
  </si>
  <si>
    <t>Pending</t>
  </si>
  <si>
    <t>Organisation</t>
  </si>
  <si>
    <t>Type</t>
  </si>
  <si>
    <t>Email</t>
  </si>
  <si>
    <t>Phone</t>
  </si>
  <si>
    <t>Last Contact Date</t>
  </si>
  <si>
    <t>Next Follow-Up</t>
  </si>
  <si>
    <t>Relationship Owner</t>
  </si>
  <si>
    <t>Priority</t>
  </si>
  <si>
    <t>Medium</t>
  </si>
  <si>
    <t>EVENT BUDGET TRACKER</t>
  </si>
  <si>
    <t>Event Name:</t>
  </si>
  <si>
    <t>Event Date:</t>
  </si>
  <si>
    <t>Category</t>
  </si>
  <si>
    <t>Description</t>
  </si>
  <si>
    <t>Estimated Cost</t>
  </si>
  <si>
    <t>Actual Cost</t>
  </si>
  <si>
    <t>Variance</t>
  </si>
  <si>
    <t>Catering</t>
  </si>
  <si>
    <t>AV/Media</t>
  </si>
  <si>
    <t>Staffing</t>
  </si>
  <si>
    <t>Marketing</t>
  </si>
  <si>
    <t>Miscellaneous</t>
  </si>
  <si>
    <t>TOTAL</t>
  </si>
  <si>
    <t>FORECAST SECTION</t>
  </si>
  <si>
    <t>Total Budget Allocated:</t>
  </si>
  <si>
    <t>Estimated Total Spend:</t>
  </si>
  <si>
    <t>Projected Remaining:</t>
  </si>
  <si>
    <t>% of Budget Used:</t>
  </si>
  <si>
    <t>Risk Category</t>
  </si>
  <si>
    <t>Likelihood (1-5)</t>
  </si>
  <si>
    <t>Impact (1-5)</t>
  </si>
  <si>
    <t>Risk Score</t>
  </si>
  <si>
    <t>Mitigation Action</t>
  </si>
  <si>
    <t>Owner</t>
  </si>
  <si>
    <t>Health &amp; Safety</t>
  </si>
  <si>
    <t>Open</t>
  </si>
  <si>
    <t>Fire Safety</t>
  </si>
  <si>
    <t>Crowd Control</t>
  </si>
  <si>
    <t>Weather</t>
  </si>
  <si>
    <t>Technical Failure</t>
  </si>
  <si>
    <t>Vendor No-Show</t>
  </si>
  <si>
    <t>Security</t>
  </si>
  <si>
    <t>Food Safety</t>
  </si>
  <si>
    <t>RISK SCORE KEY</t>
  </si>
  <si>
    <t>1-4 (Low)</t>
  </si>
  <si>
    <t>Monitor</t>
  </si>
  <si>
    <t>5-9 (Medium)</t>
  </si>
  <si>
    <t>Action Required</t>
  </si>
  <si>
    <t>10-15 (High)</t>
  </si>
  <si>
    <t>Priority Action</t>
  </si>
  <si>
    <t>16-25 (Critical)</t>
  </si>
  <si>
    <t>Immediate Action</t>
  </si>
  <si>
    <t>Date</t>
  </si>
  <si>
    <t>Venue/Room</t>
  </si>
  <si>
    <t>Time Slot</t>
  </si>
  <si>
    <t>Booked By</t>
  </si>
  <si>
    <t>Equipment Required</t>
  </si>
  <si>
    <t>Main Hall</t>
  </si>
  <si>
    <t>09:00-12:00</t>
  </si>
  <si>
    <t>Available</t>
  </si>
  <si>
    <t>Conference Room A</t>
  </si>
  <si>
    <t>Conference Room B</t>
  </si>
  <si>
    <t>Outdoor Space</t>
  </si>
  <si>
    <t>All Day</t>
  </si>
  <si>
    <t>Training Room</t>
  </si>
  <si>
    <t>Boardroom</t>
  </si>
  <si>
    <t>Expected Attendance</t>
  </si>
  <si>
    <t>Actual Attendance</t>
  </si>
  <si>
    <t>Expected Budget</t>
  </si>
  <si>
    <t>Actual Budget</t>
  </si>
  <si>
    <t>Client Satisfaction (1-10)</t>
  </si>
  <si>
    <t>Key Successes</t>
  </si>
  <si>
    <t>Areas for Improvement</t>
  </si>
  <si>
    <t>Follow-Up Actions</t>
  </si>
  <si>
    <t>EVENT MANAGEMENT TOOLKIT</t>
  </si>
  <si>
    <t>Professional Templates for Universities &amp; Small Businesses</t>
  </si>
  <si>
    <t>OVERVIEW</t>
  </si>
  <si>
    <t>This workbook contains six integrated templates designed to streamline event management workflows. Each sheet serves a specific purpose</t>
  </si>
  <si>
    <t>in the event lifecycle—from initial client enquiry through post-event evaluation. The templates are pre-formatted with dropdown menus,</t>
  </si>
  <si>
    <t>automatic calculations, and conditional formatting to help you work efficiently. All sheets include sample data to demonstrate functionality.</t>
  </si>
  <si>
    <t>Simply replace the demo data with your own information to get started.</t>
  </si>
  <si>
    <t>SHEET DESCRIPTIONS</t>
  </si>
  <si>
    <t>1. Event Booking Tracker</t>
  </si>
  <si>
    <t>Purpose: Track all events from initial enquiry through to completion. This is your master event pipeline.</t>
  </si>
  <si>
    <t>Key Features:</t>
  </si>
  <si>
    <t xml:space="preserve">   • Status tracking: Enquiry → Confirmed → Contract Sent → Deposit Paid → Complete (or Cancelled)</t>
  </si>
  <si>
    <t xml:space="preserve">   • Payment status monitoring with Overdue highlighting (red background when payment is overdue)</t>
  </si>
  <si>
    <t xml:space="preserve">   • Contract value tracking for revenue forecasting</t>
  </si>
  <si>
    <t>2. Client Account Manager</t>
  </si>
  <si>
    <t>Purpose: Lightweight CRM for managing relationships with internal departments and external clients.</t>
  </si>
  <si>
    <t xml:space="preserve">   • Contact information management (email, phone, organisation)</t>
  </si>
  <si>
    <t xml:space="preserve">   • Follow-up date tracking with overdue highlighting (dates in the past show in red)</t>
  </si>
  <si>
    <t xml:space="preserve">   • Priority levels (High/Medium/Low) and relationship owner assignment</t>
  </si>
  <si>
    <t>3. Event Budget Tracker</t>
  </si>
  <si>
    <t>Purpose: Detailed per-event budgeting with automatic variance calculations and forecasting.</t>
  </si>
  <si>
    <t xml:space="preserve">   • Six standard budget categories: Venue, Catering, AV/Media, Staffing, Marketing, Miscellaneous</t>
  </si>
  <si>
    <t xml:space="preserve">   • Automatic Variance calculation (Actual - Estimated) with colour coding</t>
  </si>
  <si>
    <t xml:space="preserve">   • Forecast section showing budget allocation, projected spend, and % utilisation</t>
  </si>
  <si>
    <t xml:space="preserve">   • Blue text indicates input cells; black text shows calculated values</t>
  </si>
  <si>
    <t>4. Risk Assessment Checklist</t>
  </si>
  <si>
    <t>Purpose: Comprehensive event safety and risk management checklist with automatic risk scoring.</t>
  </si>
  <si>
    <t xml:space="preserve">   • Risk Score = Likelihood × Impact (both rated 1-5, giving scores from 1-25)</t>
  </si>
  <si>
    <t xml:space="preserve">   • Colour-coded risk levels: Green (1-4), Amber (5-9), Orange (10-15), Red (16-25)</t>
  </si>
  <si>
    <t xml:space="preserve">   • Mitigation action tracking with owner assignment and status</t>
  </si>
  <si>
    <t xml:space="preserve">   • Reference legend included on the sheet for quick risk interpretation</t>
  </si>
  <si>
    <t>5. Venue &amp; Resource Booking</t>
  </si>
  <si>
    <t>Purpose: Calendar-style booking management for multiple venues and resources.</t>
  </si>
  <si>
    <t xml:space="preserve">   • Track bookings by date, venue/room, and time slot</t>
  </si>
  <si>
    <t xml:space="preserve">   • Equipment requirements logging for each booking</t>
  </si>
  <si>
    <t xml:space="preserve">   • Status options: Available, Tentative, Confirmed, Cancelled</t>
  </si>
  <si>
    <t>6. Post-Event Review</t>
  </si>
  <si>
    <t>Purpose: Capture feedback, evaluate performance, and document lessons learned after each event.</t>
  </si>
  <si>
    <t xml:space="preserve">   • Attendance tracking: Expected vs Actual with variance analysis</t>
  </si>
  <si>
    <t xml:space="preserve">   • Budget comparison: Expected vs Actual spend</t>
  </si>
  <si>
    <t xml:space="preserve">   • Client satisfaction scoring (1-10 scale) and qualitative feedback capture</t>
  </si>
  <si>
    <t>HOW TO USE THIS WORKBOOK</t>
  </si>
  <si>
    <t>Getting Started:</t>
  </si>
  <si>
    <t>1. Review each sheet to understand its purpose and layout</t>
  </si>
  <si>
    <t>2. Delete the sample data rows (but keep the header row and any formulas)</t>
  </si>
  <si>
    <t>3. Begin entering your own data—dropdown menus will guide valid entries</t>
  </si>
  <si>
    <t>4. Use filters (already enabled) to sort and filter data as needed</t>
  </si>
  <si>
    <t>Dropdown Menu Options:</t>
  </si>
  <si>
    <t>• Event Status: Enquiry, Confirmed, Contract Sent, Deposit Paid, Complete, Cancelled</t>
  </si>
  <si>
    <t>• Payment Status: Pending, Deposit Received, Paid in Full, Overdue, Refunded</t>
  </si>
  <si>
    <t>• Client Type: Internal, External</t>
  </si>
  <si>
    <t>• Priority: High, Medium, Low</t>
  </si>
  <si>
    <t>• Risk Status: Open, In Progress, Mitigated, Closed</t>
  </si>
  <si>
    <t>• Venue Status: Available, Tentative, Confirmed, Cancelled</t>
  </si>
  <si>
    <t>Colour Coding Guide:</t>
  </si>
  <si>
    <t>• Blue text = Input cells (enter your data here)</t>
  </si>
  <si>
    <t>• Black text = Calculated values (formulas—do not edit)</t>
  </si>
  <si>
    <t>• Red background = Overdue or requires attention</t>
  </si>
  <si>
    <t>• Green background = Low risk / Complete</t>
  </si>
  <si>
    <t>• Amber/Orange background = Medium-High risk / Needs review</t>
  </si>
  <si>
    <t>TIPS &amp; BEST PRACTICES</t>
  </si>
  <si>
    <t>• Update the Event Booking Tracker as soon as an enquiry comes in—don't wait for confirmation</t>
  </si>
  <si>
    <t>• Schedule regular reviews of the Client Account Manager to ensure follow-ups don't slip</t>
  </si>
  <si>
    <t>• Create a new Budget Tracker for each major event—duplicate the sheet and rename it</t>
  </si>
  <si>
    <t>• Complete the Risk Assessment at least 2 weeks before each event</t>
  </si>
  <si>
    <t>• Book venues early using the Venue &amp; Resource Booking sheet to avoid conflicts</t>
  </si>
  <si>
    <t>• Complete Post-Event Reviews within 1 week of event completion while details are fresh</t>
  </si>
  <si>
    <t>Version: 1.0  |  Last Updated: February 2026  |  For support, contact your administrator</t>
  </si>
  <si>
    <t>Annual Tech Conference 2026</t>
  </si>
  <si>
    <t>Nexus Technologies</t>
  </si>
  <si>
    <t>External</t>
  </si>
  <si>
    <t>Confirmed</t>
  </si>
  <si>
    <t>Deposit Received</t>
  </si>
  <si>
    <t>Keynote speaker confirmed - Dr. Sarah Chen</t>
  </si>
  <si>
    <t>Spring Graduate Reception</t>
  </si>
  <si>
    <t>Faculty of Arts</t>
  </si>
  <si>
    <t>Gardens &amp; Terrace</t>
  </si>
  <si>
    <t>Contract Sent</t>
  </si>
  <si>
    <t>Awaiting Dean's signature on contract</t>
  </si>
  <si>
    <t>Leadership Workshop Series</t>
  </si>
  <si>
    <t>Bright Futures Foundation</t>
  </si>
  <si>
    <t>Deposit Paid</t>
  </si>
  <si>
    <t>6 sessions over 3 months</t>
  </si>
  <si>
    <t>Summer Music Festival</t>
  </si>
  <si>
    <t>Student Union</t>
  </si>
  <si>
    <t>Paid in Full</t>
  </si>
  <si>
    <t>3 stages, 15 acts confirmed</t>
  </si>
  <si>
    <t>Corporate Training Day</t>
  </si>
  <si>
    <t>Meridian Consulting</t>
  </si>
  <si>
    <t>Complete</t>
  </si>
  <si>
    <t>Excellent feedback - rebooking for Q3</t>
  </si>
  <si>
    <t>Alumni Networking Dinner</t>
  </si>
  <si>
    <t>Alumni Association</t>
  </si>
  <si>
    <t>Overdue</t>
  </si>
  <si>
    <t>URGENT: Invoice sent 3x, escalate to finance</t>
  </si>
  <si>
    <t>Product Launch - TechStart</t>
  </si>
  <si>
    <t>TechStart Inc.</t>
  </si>
  <si>
    <t>Main Hall + Foyer</t>
  </si>
  <si>
    <t>High-value prospect - follow up by Friday</t>
  </si>
  <si>
    <t>Board Strategy Retreat</t>
  </si>
  <si>
    <t>University Executive</t>
  </si>
  <si>
    <t>Cancelled</t>
  </si>
  <si>
    <t>Refunded</t>
  </si>
  <si>
    <t>Postponed to next quarter</t>
  </si>
  <si>
    <t>James Morrison</t>
  </si>
  <si>
    <t>j.morrison@nexustech.com</t>
  </si>
  <si>
    <t>(555) 234-5678</t>
  </si>
  <si>
    <t>Sarah Johnson</t>
  </si>
  <si>
    <t>High</t>
  </si>
  <si>
    <t>Key account - annual conference worth $15K+</t>
  </si>
  <si>
    <t>Prof. Emily Watson</t>
  </si>
  <si>
    <t>e.watson@university.edu</t>
  </si>
  <si>
    <t>Ext. 4521</t>
  </si>
  <si>
    <t>Michael Chen</t>
  </si>
  <si>
    <t>Graduate reception planning in progress</t>
  </si>
  <si>
    <t>Rachel Green</t>
  </si>
  <si>
    <t>rachel@brightfutures.org</t>
  </si>
  <si>
    <t>(555) 876-5432</t>
  </si>
  <si>
    <t>OVERDUE: Workshop series - needs session 4 details</t>
  </si>
  <si>
    <t>Tom Richards</t>
  </si>
  <si>
    <t>t.richards@su.university.edu</t>
  </si>
  <si>
    <t>Ext. 2200</t>
  </si>
  <si>
    <t>Music festival coordination</t>
  </si>
  <si>
    <t>Diana Patel</t>
  </si>
  <si>
    <t>d.patel@meridianconsulting.com</t>
  </si>
  <si>
    <t>(555) 321-9876</t>
  </si>
  <si>
    <t>Interested in Q3 training programme</t>
  </si>
  <si>
    <t>Dr. Robert Huang</t>
  </si>
  <si>
    <t>r.huang@alumni.university.edu</t>
  </si>
  <si>
    <t>Ext. 3100</t>
  </si>
  <si>
    <t>OVERDUE: Chase payment for networking dinner</t>
  </si>
  <si>
    <t>Marcus Webb</t>
  </si>
  <si>
    <t>marcus.webb@techstart.io</t>
  </si>
  <si>
    <t>(555) 999-1234</t>
  </si>
  <si>
    <t>New lead - $22K product launch opportunity</t>
  </si>
  <si>
    <t>Linda Martinez</t>
  </si>
  <si>
    <t>Local Business Network</t>
  </si>
  <si>
    <t>linda@localbiznet.com</t>
  </si>
  <si>
    <t>(555) 444-7890</t>
  </si>
  <si>
    <t>Low</t>
  </si>
  <si>
    <t>Exploratory - may need venue for AGM</t>
  </si>
  <si>
    <t>Main Hall rental + setup</t>
  </si>
  <si>
    <t>Lunch + refreshments (150 pax)</t>
  </si>
  <si>
    <t>Projector, screens, microphones</t>
  </si>
  <si>
    <t>Event coordinators + security</t>
  </si>
  <si>
    <t>Printed materials + signage</t>
  </si>
  <si>
    <t>Parking, contingency</t>
  </si>
  <si>
    <t>General attendee safety, first aid provision</t>
  </si>
  <si>
    <t>First aid station on-site, trained staff</t>
  </si>
  <si>
    <t>Mitigated</t>
  </si>
  <si>
    <t>Emergency evacuation procedures</t>
  </si>
  <si>
    <t>Fire marshal briefed, exits clearly marked</t>
  </si>
  <si>
    <t>Facilities Team</t>
  </si>
  <si>
    <t>Managing 150+ attendees during breaks</t>
  </si>
  <si>
    <t>Staggered break times, multiple refreshment points</t>
  </si>
  <si>
    <t>In Progress</t>
  </si>
  <si>
    <t>Outdoor registration area exposed</t>
  </si>
  <si>
    <t>Marquee on standby, indoor backup option</t>
  </si>
  <si>
    <t>AV equipment malfunction during keynote</t>
  </si>
  <si>
    <t>Backup laptop, spare projector on-site</t>
  </si>
  <si>
    <t>AV Technician</t>
  </si>
  <si>
    <t>Catering company fails to deliver</t>
  </si>
  <si>
    <t>Confirmed booking, backup caterer identified</t>
  </si>
  <si>
    <t>Unauthorised access, theft of equipment</t>
  </si>
  <si>
    <t>Badge system, security guard at entrance</t>
  </si>
  <si>
    <t>Security Team</t>
  </si>
  <si>
    <t>Allergic reactions, food poisoning</t>
  </si>
  <si>
    <t>Allergen info collected, labelled food stations</t>
  </si>
  <si>
    <t>Catering Lead</t>
  </si>
  <si>
    <t>Speaker Cancellation</t>
  </si>
  <si>
    <t>Keynote speaker unable to attend</t>
  </si>
  <si>
    <t>Backup speaker identified, remote option available</t>
  </si>
  <si>
    <t>Data/Privacy</t>
  </si>
  <si>
    <t>Attendee data breach, GDPR compliance</t>
  </si>
  <si>
    <t>Encrypted registration, minimal data collection</t>
  </si>
  <si>
    <t>IT Security</t>
  </si>
  <si>
    <t>09:00-17:00</t>
  </si>
  <si>
    <t>Projector, 50 chairs, 10 tables</t>
  </si>
  <si>
    <t>Leadership Workshop - Session 4</t>
  </si>
  <si>
    <t>Whiteboard, flipchart, 20 chairs</t>
  </si>
  <si>
    <t>14:00-16:00</t>
  </si>
  <si>
    <t>Budget Review Meeting</t>
  </si>
  <si>
    <t>Finance Team</t>
  </si>
  <si>
    <t>Video conferencing</t>
  </si>
  <si>
    <t>Leadership Workshop - Session 5</t>
  </si>
  <si>
    <t>Tentative</t>
  </si>
  <si>
    <t>16:00-21:00</t>
  </si>
  <si>
    <t>Marquee, lighting, PA system, catering setup</t>
  </si>
  <si>
    <t>Stage, AV system, demo stations, catering</t>
  </si>
  <si>
    <t>08:00-18:00</t>
  </si>
  <si>
    <t>Full AV, 150 chairs, registration desk, signage</t>
  </si>
  <si>
    <t>Tech Conference - Breakout Room 1</t>
  </si>
  <si>
    <t>Projector, 30 chairs, networking tables</t>
  </si>
  <si>
    <t>Tech Conference - Breakout Room 2</t>
  </si>
  <si>
    <t>Projector, 30 chairs, workshop supplies</t>
  </si>
  <si>
    <t>12:00-22:00</t>
  </si>
  <si>
    <t>3 stages, full PA, lighting rigs, generators</t>
  </si>
  <si>
    <t>09:00-13:00</t>
  </si>
  <si>
    <t>Excellent facilitator, engaging content, good catering</t>
  </si>
  <si>
    <t>Room was slightly warm - check AC next time</t>
  </si>
  <si>
    <t>Send follow-up survey; discuss Q3 booking</t>
  </si>
  <si>
    <t>Good speaker lineup, venue looked great</t>
  </si>
  <si>
    <t>Lower turnout than expected; parking issues</t>
  </si>
  <si>
    <t>Chase outstanding payment; improve RSVP tracking</t>
  </si>
  <si>
    <t>Winter Graduation Ceremony</t>
  </si>
  <si>
    <t>Smooth ceremony, excellent photography, emotional speeches</t>
  </si>
  <si>
    <t>Queue management at entrance could be better</t>
  </si>
  <si>
    <t>Book same photographer for summer; add queue barriers</t>
  </si>
  <si>
    <t>Startup Pitch Competition</t>
  </si>
  <si>
    <t>High energy, great sponsors, good media coverage</t>
  </si>
  <si>
    <t>Ran 30 mins over schedule; judges needed briefing</t>
  </si>
  <si>
    <t>Create judge briefing pack; build in buffer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</si>
</sst>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mm/dd/yyyy"/>
    <numFmt numFmtId="168" formatCode="&quot;£&quot;#,##0.00"/>
    <numFmt numFmtId="169" formatCode="&quot;£&quot;#,##0.00;\(&quot;£&quot;#,##0.00\);\-"/>
    <numFmt numFmtId="170" formatCode="0.0%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24"/>
      <color rgb="FF2F5496"/>
      <name val="Calibri"/>
      <family val="2"/>
      <scheme val="minor"/>
    </font>
    <font>
      <i/>
      <sz val="14"/>
      <color rgb="FF5B9BD5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F549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808080"/>
      <name val="Calibri"/>
      <family val="2"/>
      <scheme val="minor"/>
    </font>
    <font>
      <b/>
      <sz val="12"/>
      <color rgb="FF990000"/>
      <name val="Calibri"/>
      <family val="2"/>
      <scheme val="minor"/>
    </font>
    <font>
      <sz val="12"/>
      <color rgb="FF80808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3" borderId="0" xfId="0" applyFill="1"/>
    <xf numFmtId="167" fontId="0" fillId="3" borderId="0" xfId="0" applyNumberFormat="1" applyFill="1"/>
    <xf numFmtId="168" fontId="0" fillId="3" borderId="0" xfId="0" applyNumberFormat="1" applyFill="1"/>
    <xf numFmtId="0" fontId="0" fillId="4" borderId="0" xfId="0" applyFill="1"/>
    <xf numFmtId="167" fontId="0" fillId="4" borderId="0" xfId="0" applyNumberFormat="1" applyFill="1"/>
    <xf numFmtId="168" fontId="0" fillId="4" borderId="0" xfId="0" applyNumberFormat="1" applyFill="1"/>
    <xf numFmtId="0" fontId="4" fillId="2" borderId="0" xfId="0" applyFont="1" applyFill="1"/>
    <xf numFmtId="0" fontId="1" fillId="3" borderId="0" xfId="0" applyFont="1" applyFill="1"/>
    <xf numFmtId="0" fontId="5" fillId="4" borderId="0" xfId="0" applyFont="1" applyFill="1"/>
    <xf numFmtId="167" fontId="5" fillId="4" borderId="0" xfId="0" applyNumberFormat="1" applyFont="1" applyFill="1"/>
    <xf numFmtId="168" fontId="5" fillId="3" borderId="0" xfId="0" applyNumberFormat="1" applyFont="1" applyFill="1"/>
    <xf numFmtId="169" fontId="0" fillId="3" borderId="0" xfId="0" applyNumberFormat="1" applyFill="1"/>
    <xf numFmtId="168" fontId="5" fillId="4" borderId="0" xfId="0" applyNumberFormat="1" applyFont="1" applyFill="1"/>
    <xf numFmtId="169" fontId="0" fillId="4" borderId="0" xfId="0" applyNumberFormat="1" applyFill="1"/>
    <xf numFmtId="0" fontId="0" fillId="2" borderId="0" xfId="0" applyFill="1"/>
    <xf numFmtId="168" fontId="3" fillId="2" borderId="0" xfId="0" applyNumberFormat="1" applyFont="1" applyFill="1"/>
    <xf numFmtId="169" fontId="3" fillId="2" borderId="0" xfId="0" applyNumberFormat="1" applyFont="1" applyFill="1"/>
    <xf numFmtId="0" fontId="3" fillId="5" borderId="0" xfId="0" applyFont="1" applyFill="1"/>
    <xf numFmtId="170" fontId="0" fillId="4" borderId="0" xfId="0" applyNumberFormat="1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3" fillId="8" borderId="0" xfId="0" applyFont="1" applyFill="1"/>
    <xf numFmtId="0" fontId="2" fillId="8" borderId="0" xfId="0" applyFont="1" applyFill="1"/>
    <xf numFmtId="0" fontId="3" fillId="9" borderId="0" xfId="0" applyFont="1" applyFill="1"/>
    <xf numFmtId="0" fontId="2" fillId="9" borderId="0" xfId="0" applyFont="1" applyFill="1"/>
    <xf numFmtId="3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10" borderId="0" xfId="0" applyFont="1" applyFill="1"/>
    <xf numFmtId="0" fontId="9" fillId="11" borderId="0" xfId="0" applyFont="1" applyFill="1"/>
    <xf numFmtId="0" fontId="9" fillId="12" borderId="0" xfId="0" applyFont="1" applyFill="1"/>
    <xf numFmtId="0" fontId="13" fillId="0" borderId="0" xfId="0" applyFont="1"/>
    <xf numFmtId="0" fontId="0" fillId="11" borderId="0" xfId="0" applyFill="1"/>
    <xf numFmtId="0" fontId="14" fillId="10" borderId="0" xfId="0" applyFont="1" applyFill="1"/>
    <xf numFmtId="0" fontId="0" fillId="10" borderId="0" xfId="0" applyFill="1"/>
    <xf numFmtId="0" fontId="0" fillId="13" borderId="0" xfId="0" applyFill="1"/>
    <xf numFmtId="0" fontId="15" fillId="14" borderId="0" xfId="0" applyFont="1" applyFill="1"/>
    <xf numFmtId="0" fontId="1" fillId="10" borderId="0" xfId="0" applyFont="1" applyFill="1"/>
    <xf numFmtId="0" fontId="0" fillId="12" borderId="0" xfId="0" applyFill="1"/>
    <xf numFmtId="167" fontId="0" fillId="10" borderId="0" xfId="0" applyNumberFormat="1" applyFill="1"/>
    <xf numFmtId="0" fontId="1" fillId="11" borderId="0" xfId="0" applyFont="1" applyFill="1"/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10A592A-4912-9E44-B863-148BC87436A5}">
  <we:reference id="wa200009404" version="1.0.0.5" store="en-US" storeType="OMEX"/>
  <we:alternateReferences>
    <we:reference id="wa200009404" version="1.0.0.5" store="en-US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4315-9A96-6346-9D1F-CD96CB46AEA7}">
  <dimension ref="A1:A88"/>
  <sheetViews>
    <sheetView tabSelected="1" workbookViewId="0">
      <selection activeCell="A39" sqref="A1:XFD1048576"/>
    </sheetView>
  </sheetViews>
  <sheetFormatPr baseColWidth="10" defaultRowHeight="16" x14ac:dyDescent="0.2"/>
  <cols>
    <col min="1" max="1" width="109.6640625" bestFit="1" customWidth="1"/>
  </cols>
  <sheetData>
    <row r="1" spans="1:1" ht="31" x14ac:dyDescent="0.35">
      <c r="A1" s="35" t="s">
        <v>87</v>
      </c>
    </row>
    <row r="2" spans="1:1" ht="19" x14ac:dyDescent="0.25">
      <c r="A2" s="36" t="s">
        <v>88</v>
      </c>
    </row>
    <row r="4" spans="1:1" ht="19" x14ac:dyDescent="0.25">
      <c r="A4" s="37" t="s">
        <v>89</v>
      </c>
    </row>
    <row r="5" spans="1:1" x14ac:dyDescent="0.2">
      <c r="A5" s="38" t="s">
        <v>90</v>
      </c>
    </row>
    <row r="6" spans="1:1" x14ac:dyDescent="0.2">
      <c r="A6" s="38" t="s">
        <v>91</v>
      </c>
    </row>
    <row r="7" spans="1:1" x14ac:dyDescent="0.2">
      <c r="A7" s="38" t="s">
        <v>92</v>
      </c>
    </row>
    <row r="8" spans="1:1" x14ac:dyDescent="0.2">
      <c r="A8" s="38" t="s">
        <v>93</v>
      </c>
    </row>
    <row r="10" spans="1:1" ht="19" x14ac:dyDescent="0.25">
      <c r="A10" s="37" t="s">
        <v>94</v>
      </c>
    </row>
    <row r="12" spans="1:1" x14ac:dyDescent="0.2">
      <c r="A12" s="39" t="s">
        <v>95</v>
      </c>
    </row>
    <row r="13" spans="1:1" x14ac:dyDescent="0.2">
      <c r="A13" s="38" t="s">
        <v>96</v>
      </c>
    </row>
    <row r="14" spans="1:1" x14ac:dyDescent="0.2">
      <c r="A14" s="40" t="s">
        <v>97</v>
      </c>
    </row>
    <row r="15" spans="1:1" x14ac:dyDescent="0.2">
      <c r="A15" s="38" t="s">
        <v>98</v>
      </c>
    </row>
    <row r="16" spans="1:1" x14ac:dyDescent="0.2">
      <c r="A16" s="38" t="s">
        <v>99</v>
      </c>
    </row>
    <row r="17" spans="1:1" x14ac:dyDescent="0.2">
      <c r="A17" s="38" t="s">
        <v>100</v>
      </c>
    </row>
    <row r="19" spans="1:1" x14ac:dyDescent="0.2">
      <c r="A19" s="39" t="s">
        <v>101</v>
      </c>
    </row>
    <row r="20" spans="1:1" x14ac:dyDescent="0.2">
      <c r="A20" s="38" t="s">
        <v>102</v>
      </c>
    </row>
    <row r="21" spans="1:1" x14ac:dyDescent="0.2">
      <c r="A21" s="40" t="s">
        <v>97</v>
      </c>
    </row>
    <row r="22" spans="1:1" x14ac:dyDescent="0.2">
      <c r="A22" s="38" t="s">
        <v>103</v>
      </c>
    </row>
    <row r="23" spans="1:1" x14ac:dyDescent="0.2">
      <c r="A23" s="38" t="s">
        <v>104</v>
      </c>
    </row>
    <row r="24" spans="1:1" x14ac:dyDescent="0.2">
      <c r="A24" s="38" t="s">
        <v>105</v>
      </c>
    </row>
    <row r="26" spans="1:1" x14ac:dyDescent="0.2">
      <c r="A26" s="39" t="s">
        <v>106</v>
      </c>
    </row>
    <row r="27" spans="1:1" x14ac:dyDescent="0.2">
      <c r="A27" s="38" t="s">
        <v>107</v>
      </c>
    </row>
    <row r="28" spans="1:1" x14ac:dyDescent="0.2">
      <c r="A28" s="40" t="s">
        <v>97</v>
      </c>
    </row>
    <row r="29" spans="1:1" x14ac:dyDescent="0.2">
      <c r="A29" s="38" t="s">
        <v>108</v>
      </c>
    </row>
    <row r="30" spans="1:1" x14ac:dyDescent="0.2">
      <c r="A30" s="38" t="s">
        <v>109</v>
      </c>
    </row>
    <row r="31" spans="1:1" x14ac:dyDescent="0.2">
      <c r="A31" s="38" t="s">
        <v>110</v>
      </c>
    </row>
    <row r="32" spans="1:1" x14ac:dyDescent="0.2">
      <c r="A32" s="38" t="s">
        <v>111</v>
      </c>
    </row>
    <row r="34" spans="1:1" x14ac:dyDescent="0.2">
      <c r="A34" s="39" t="s">
        <v>112</v>
      </c>
    </row>
    <row r="35" spans="1:1" x14ac:dyDescent="0.2">
      <c r="A35" s="38" t="s">
        <v>113</v>
      </c>
    </row>
    <row r="36" spans="1:1" x14ac:dyDescent="0.2">
      <c r="A36" s="40" t="s">
        <v>97</v>
      </c>
    </row>
    <row r="37" spans="1:1" x14ac:dyDescent="0.2">
      <c r="A37" s="38" t="s">
        <v>114</v>
      </c>
    </row>
    <row r="38" spans="1:1" x14ac:dyDescent="0.2">
      <c r="A38" s="38" t="s">
        <v>115</v>
      </c>
    </row>
    <row r="39" spans="1:1" x14ac:dyDescent="0.2">
      <c r="A39" s="38" t="s">
        <v>116</v>
      </c>
    </row>
    <row r="40" spans="1:1" x14ac:dyDescent="0.2">
      <c r="A40" s="38" t="s">
        <v>117</v>
      </c>
    </row>
    <row r="42" spans="1:1" x14ac:dyDescent="0.2">
      <c r="A42" s="39" t="s">
        <v>118</v>
      </c>
    </row>
    <row r="43" spans="1:1" x14ac:dyDescent="0.2">
      <c r="A43" s="38" t="s">
        <v>119</v>
      </c>
    </row>
    <row r="44" spans="1:1" x14ac:dyDescent="0.2">
      <c r="A44" s="40" t="s">
        <v>97</v>
      </c>
    </row>
    <row r="45" spans="1:1" x14ac:dyDescent="0.2">
      <c r="A45" s="38" t="s">
        <v>120</v>
      </c>
    </row>
    <row r="46" spans="1:1" x14ac:dyDescent="0.2">
      <c r="A46" s="38" t="s">
        <v>121</v>
      </c>
    </row>
    <row r="47" spans="1:1" x14ac:dyDescent="0.2">
      <c r="A47" s="38" t="s">
        <v>122</v>
      </c>
    </row>
    <row r="49" spans="1:1" x14ac:dyDescent="0.2">
      <c r="A49" s="39" t="s">
        <v>123</v>
      </c>
    </row>
    <row r="50" spans="1:1" x14ac:dyDescent="0.2">
      <c r="A50" s="38" t="s">
        <v>124</v>
      </c>
    </row>
    <row r="51" spans="1:1" x14ac:dyDescent="0.2">
      <c r="A51" s="40" t="s">
        <v>97</v>
      </c>
    </row>
    <row r="52" spans="1:1" x14ac:dyDescent="0.2">
      <c r="A52" s="38" t="s">
        <v>125</v>
      </c>
    </row>
    <row r="53" spans="1:1" x14ac:dyDescent="0.2">
      <c r="A53" s="38" t="s">
        <v>126</v>
      </c>
    </row>
    <row r="54" spans="1:1" x14ac:dyDescent="0.2">
      <c r="A54" s="38" t="s">
        <v>127</v>
      </c>
    </row>
    <row r="56" spans="1:1" ht="19" x14ac:dyDescent="0.25">
      <c r="A56" s="37" t="s">
        <v>128</v>
      </c>
    </row>
    <row r="58" spans="1:1" x14ac:dyDescent="0.2">
      <c r="A58" s="40" t="s">
        <v>129</v>
      </c>
    </row>
    <row r="59" spans="1:1" x14ac:dyDescent="0.2">
      <c r="A59" s="38" t="s">
        <v>130</v>
      </c>
    </row>
    <row r="60" spans="1:1" x14ac:dyDescent="0.2">
      <c r="A60" s="38" t="s">
        <v>131</v>
      </c>
    </row>
    <row r="61" spans="1:1" x14ac:dyDescent="0.2">
      <c r="A61" s="38" t="s">
        <v>132</v>
      </c>
    </row>
    <row r="62" spans="1:1" x14ac:dyDescent="0.2">
      <c r="A62" s="38" t="s">
        <v>133</v>
      </c>
    </row>
    <row r="64" spans="1:1" x14ac:dyDescent="0.2">
      <c r="A64" s="40" t="s">
        <v>134</v>
      </c>
    </row>
    <row r="65" spans="1:1" x14ac:dyDescent="0.2">
      <c r="A65" s="38" t="s">
        <v>135</v>
      </c>
    </row>
    <row r="66" spans="1:1" x14ac:dyDescent="0.2">
      <c r="A66" s="38" t="s">
        <v>136</v>
      </c>
    </row>
    <row r="67" spans="1:1" x14ac:dyDescent="0.2">
      <c r="A67" s="38" t="s">
        <v>137</v>
      </c>
    </row>
    <row r="68" spans="1:1" x14ac:dyDescent="0.2">
      <c r="A68" s="38" t="s">
        <v>138</v>
      </c>
    </row>
    <row r="69" spans="1:1" x14ac:dyDescent="0.2">
      <c r="A69" s="38" t="s">
        <v>139</v>
      </c>
    </row>
    <row r="70" spans="1:1" x14ac:dyDescent="0.2">
      <c r="A70" s="38" t="s">
        <v>140</v>
      </c>
    </row>
    <row r="72" spans="1:1" x14ac:dyDescent="0.2">
      <c r="A72" s="40" t="s">
        <v>141</v>
      </c>
    </row>
    <row r="73" spans="1:1" x14ac:dyDescent="0.2">
      <c r="A73" s="41" t="s">
        <v>142</v>
      </c>
    </row>
    <row r="74" spans="1:1" x14ac:dyDescent="0.2">
      <c r="A74" s="38" t="s">
        <v>143</v>
      </c>
    </row>
    <row r="75" spans="1:1" x14ac:dyDescent="0.2">
      <c r="A75" s="42" t="s">
        <v>144</v>
      </c>
    </row>
    <row r="76" spans="1:1" x14ac:dyDescent="0.2">
      <c r="A76" s="43" t="s">
        <v>145</v>
      </c>
    </row>
    <row r="77" spans="1:1" x14ac:dyDescent="0.2">
      <c r="A77" s="44" t="s">
        <v>146</v>
      </c>
    </row>
    <row r="79" spans="1:1" ht="19" x14ac:dyDescent="0.25">
      <c r="A79" s="37" t="s">
        <v>147</v>
      </c>
    </row>
    <row r="81" spans="1:1" x14ac:dyDescent="0.2">
      <c r="A81" s="38" t="s">
        <v>148</v>
      </c>
    </row>
    <row r="82" spans="1:1" x14ac:dyDescent="0.2">
      <c r="A82" s="38" t="s">
        <v>149</v>
      </c>
    </row>
    <row r="83" spans="1:1" x14ac:dyDescent="0.2">
      <c r="A83" s="38" t="s">
        <v>150</v>
      </c>
    </row>
    <row r="84" spans="1:1" x14ac:dyDescent="0.2">
      <c r="A84" s="38" t="s">
        <v>151</v>
      </c>
    </row>
    <row r="85" spans="1:1" x14ac:dyDescent="0.2">
      <c r="A85" s="38" t="s">
        <v>152</v>
      </c>
    </row>
    <row r="86" spans="1:1" x14ac:dyDescent="0.2">
      <c r="A86" s="38" t="s">
        <v>153</v>
      </c>
    </row>
    <row r="88" spans="1:1" x14ac:dyDescent="0.2">
      <c r="A88" s="45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B949-DC09-904D-9C7A-DC3039185FC9}">
  <dimension ref="A1:J9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6" x14ac:dyDescent="0.2"/>
  <cols>
    <col min="1" max="1" width="25.6640625" bestFit="1" customWidth="1"/>
    <col min="2" max="2" width="22.83203125" bestFit="1" customWidth="1"/>
    <col min="3" max="3" width="15.1640625" bestFit="1" customWidth="1"/>
    <col min="4" max="4" width="11.83203125" bestFit="1" customWidth="1"/>
    <col min="5" max="5" width="10.83203125" bestFit="1" customWidth="1"/>
    <col min="6" max="6" width="17.5" bestFit="1" customWidth="1"/>
    <col min="7" max="7" width="12.1640625" bestFit="1" customWidth="1"/>
    <col min="8" max="8" width="13.1640625" bestFit="1" customWidth="1"/>
    <col min="9" max="9" width="15.1640625" bestFit="1" customWidth="1"/>
    <col min="10" max="10" width="38.6640625" bestFit="1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">
      <c r="A2" s="3" t="s">
        <v>155</v>
      </c>
      <c r="B2" s="3" t="s">
        <v>156</v>
      </c>
      <c r="C2" s="3" t="s">
        <v>157</v>
      </c>
      <c r="D2" s="4">
        <v>45985</v>
      </c>
      <c r="E2" s="4">
        <v>46112</v>
      </c>
      <c r="F2" s="3" t="s">
        <v>70</v>
      </c>
      <c r="G2" s="3" t="s">
        <v>158</v>
      </c>
      <c r="H2" s="5">
        <v>15000</v>
      </c>
      <c r="I2" s="3" t="s">
        <v>159</v>
      </c>
      <c r="J2" s="3" t="s">
        <v>160</v>
      </c>
    </row>
    <row r="3" spans="1:10" x14ac:dyDescent="0.2">
      <c r="A3" s="6" t="s">
        <v>161</v>
      </c>
      <c r="B3" s="6" t="s">
        <v>162</v>
      </c>
      <c r="C3" s="6" t="s">
        <v>10</v>
      </c>
      <c r="D3" s="7">
        <v>45950</v>
      </c>
      <c r="E3" s="7">
        <v>46078</v>
      </c>
      <c r="F3" s="6" t="s">
        <v>163</v>
      </c>
      <c r="G3" s="6" t="s">
        <v>164</v>
      </c>
      <c r="H3" s="8">
        <v>4500</v>
      </c>
      <c r="I3" s="6" t="s">
        <v>12</v>
      </c>
      <c r="J3" s="6" t="s">
        <v>165</v>
      </c>
    </row>
    <row r="4" spans="1:10" x14ac:dyDescent="0.2">
      <c r="A4" s="3" t="s">
        <v>166</v>
      </c>
      <c r="B4" s="3" t="s">
        <v>167</v>
      </c>
      <c r="C4" s="3" t="s">
        <v>157</v>
      </c>
      <c r="D4" s="4">
        <v>45971</v>
      </c>
      <c r="E4" s="4">
        <v>46050</v>
      </c>
      <c r="F4" s="3" t="s">
        <v>73</v>
      </c>
      <c r="G4" s="3" t="s">
        <v>168</v>
      </c>
      <c r="H4" s="5">
        <v>8500</v>
      </c>
      <c r="I4" s="3" t="s">
        <v>159</v>
      </c>
      <c r="J4" s="3" t="s">
        <v>169</v>
      </c>
    </row>
    <row r="5" spans="1:10" x14ac:dyDescent="0.2">
      <c r="A5" s="6" t="s">
        <v>170</v>
      </c>
      <c r="B5" s="6" t="s">
        <v>171</v>
      </c>
      <c r="C5" s="6" t="s">
        <v>10</v>
      </c>
      <c r="D5" s="7">
        <v>45930</v>
      </c>
      <c r="E5" s="7">
        <v>46173</v>
      </c>
      <c r="F5" s="6" t="s">
        <v>75</v>
      </c>
      <c r="G5" s="6" t="s">
        <v>158</v>
      </c>
      <c r="H5" s="8">
        <v>12000</v>
      </c>
      <c r="I5" s="6" t="s">
        <v>172</v>
      </c>
      <c r="J5" s="6" t="s">
        <v>173</v>
      </c>
    </row>
    <row r="6" spans="1:10" x14ac:dyDescent="0.2">
      <c r="A6" s="3" t="s">
        <v>174</v>
      </c>
      <c r="B6" s="3" t="s">
        <v>175</v>
      </c>
      <c r="C6" s="3" t="s">
        <v>157</v>
      </c>
      <c r="D6" s="4">
        <v>45996</v>
      </c>
      <c r="E6" s="4">
        <v>46022</v>
      </c>
      <c r="F6" s="3" t="s">
        <v>77</v>
      </c>
      <c r="G6" s="46" t="s">
        <v>176</v>
      </c>
      <c r="H6" s="5">
        <v>3200</v>
      </c>
      <c r="I6" s="46" t="s">
        <v>172</v>
      </c>
      <c r="J6" s="3" t="s">
        <v>177</v>
      </c>
    </row>
    <row r="7" spans="1:10" x14ac:dyDescent="0.2">
      <c r="A7" s="6" t="s">
        <v>178</v>
      </c>
      <c r="B7" s="6" t="s">
        <v>179</v>
      </c>
      <c r="C7" s="6" t="s">
        <v>10</v>
      </c>
      <c r="D7" s="7">
        <v>45900</v>
      </c>
      <c r="E7" s="7">
        <v>45990</v>
      </c>
      <c r="F7" s="6" t="s">
        <v>70</v>
      </c>
      <c r="G7" s="46" t="s">
        <v>176</v>
      </c>
      <c r="H7" s="8">
        <v>7500</v>
      </c>
      <c r="I7" s="47" t="s">
        <v>180</v>
      </c>
      <c r="J7" s="48" t="s">
        <v>181</v>
      </c>
    </row>
    <row r="8" spans="1:10" x14ac:dyDescent="0.2">
      <c r="A8" s="3" t="s">
        <v>182</v>
      </c>
      <c r="B8" s="3" t="s">
        <v>183</v>
      </c>
      <c r="C8" s="3" t="s">
        <v>157</v>
      </c>
      <c r="D8" s="4">
        <v>46010</v>
      </c>
      <c r="E8" s="4">
        <v>46085</v>
      </c>
      <c r="F8" s="3" t="s">
        <v>184</v>
      </c>
      <c r="G8" s="49" t="s">
        <v>11</v>
      </c>
      <c r="H8" s="5">
        <v>22000</v>
      </c>
      <c r="I8" s="3" t="s">
        <v>12</v>
      </c>
      <c r="J8" s="3" t="s">
        <v>185</v>
      </c>
    </row>
    <row r="9" spans="1:10" x14ac:dyDescent="0.2">
      <c r="A9" s="6" t="s">
        <v>186</v>
      </c>
      <c r="B9" s="6" t="s">
        <v>187</v>
      </c>
      <c r="C9" s="6" t="s">
        <v>10</v>
      </c>
      <c r="D9" s="7">
        <v>45978</v>
      </c>
      <c r="E9" s="7">
        <v>46035</v>
      </c>
      <c r="F9" s="6" t="s">
        <v>78</v>
      </c>
      <c r="G9" s="50" t="s">
        <v>188</v>
      </c>
      <c r="H9" s="8">
        <v>0</v>
      </c>
      <c r="I9" s="50" t="s">
        <v>189</v>
      </c>
      <c r="J9" s="6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FB88-8922-1047-ABD6-1FE8F63661E9}">
  <dimension ref="A1:J9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6" x14ac:dyDescent="0.2"/>
  <cols>
    <col min="1" max="1" width="17" bestFit="1" customWidth="1"/>
    <col min="2" max="2" width="22.83203125" bestFit="1" customWidth="1"/>
    <col min="3" max="3" width="7.83203125" bestFit="1" customWidth="1"/>
    <col min="4" max="4" width="28.83203125" bestFit="1" customWidth="1"/>
    <col min="5" max="5" width="13.6640625" bestFit="1" customWidth="1"/>
    <col min="6" max="6" width="15.6640625" bestFit="1" customWidth="1"/>
    <col min="7" max="7" width="14.1640625" bestFit="1" customWidth="1"/>
    <col min="8" max="8" width="17.5" bestFit="1" customWidth="1"/>
    <col min="9" max="9" width="8" bestFit="1" customWidth="1"/>
    <col min="10" max="10" width="45.33203125" bestFit="1" customWidth="1"/>
  </cols>
  <sheetData>
    <row r="1" spans="1:10" x14ac:dyDescent="0.2">
      <c r="A1" s="2" t="s">
        <v>1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9</v>
      </c>
    </row>
    <row r="2" spans="1:10" x14ac:dyDescent="0.2">
      <c r="A2" s="3" t="s">
        <v>191</v>
      </c>
      <c r="B2" s="3" t="s">
        <v>156</v>
      </c>
      <c r="C2" s="3" t="s">
        <v>157</v>
      </c>
      <c r="D2" s="3" t="s">
        <v>192</v>
      </c>
      <c r="E2" s="3" t="s">
        <v>193</v>
      </c>
      <c r="F2" s="4">
        <v>46020</v>
      </c>
      <c r="G2" s="4">
        <v>46050</v>
      </c>
      <c r="H2" s="3" t="s">
        <v>194</v>
      </c>
      <c r="I2" s="51" t="s">
        <v>195</v>
      </c>
      <c r="J2" s="3" t="s">
        <v>196</v>
      </c>
    </row>
    <row r="3" spans="1:10" x14ac:dyDescent="0.2">
      <c r="A3" s="6" t="s">
        <v>197</v>
      </c>
      <c r="B3" s="6" t="s">
        <v>162</v>
      </c>
      <c r="C3" s="6" t="s">
        <v>10</v>
      </c>
      <c r="D3" s="6" t="s">
        <v>198</v>
      </c>
      <c r="E3" s="6" t="s">
        <v>199</v>
      </c>
      <c r="F3" s="7">
        <v>46015</v>
      </c>
      <c r="G3" s="7">
        <v>46030</v>
      </c>
      <c r="H3" s="6" t="s">
        <v>200</v>
      </c>
      <c r="I3" s="52" t="s">
        <v>21</v>
      </c>
      <c r="J3" s="6" t="s">
        <v>201</v>
      </c>
    </row>
    <row r="4" spans="1:10" x14ac:dyDescent="0.2">
      <c r="A4" s="3" t="s">
        <v>202</v>
      </c>
      <c r="B4" s="3" t="s">
        <v>167</v>
      </c>
      <c r="C4" s="3" t="s">
        <v>157</v>
      </c>
      <c r="D4" s="3" t="s">
        <v>203</v>
      </c>
      <c r="E4" s="3" t="s">
        <v>204</v>
      </c>
      <c r="F4" s="4">
        <v>45990</v>
      </c>
      <c r="G4" s="53">
        <v>45995</v>
      </c>
      <c r="H4" s="3" t="s">
        <v>194</v>
      </c>
      <c r="I4" s="51" t="s">
        <v>195</v>
      </c>
      <c r="J4" s="48" t="s">
        <v>205</v>
      </c>
    </row>
    <row r="5" spans="1:10" x14ac:dyDescent="0.2">
      <c r="A5" s="6" t="s">
        <v>206</v>
      </c>
      <c r="B5" s="6" t="s">
        <v>171</v>
      </c>
      <c r="C5" s="6" t="s">
        <v>10</v>
      </c>
      <c r="D5" s="6" t="s">
        <v>207</v>
      </c>
      <c r="E5" s="6" t="s">
        <v>208</v>
      </c>
      <c r="F5" s="7">
        <v>46018</v>
      </c>
      <c r="G5" s="7">
        <v>46080</v>
      </c>
      <c r="H5" s="6" t="s">
        <v>200</v>
      </c>
      <c r="I5" s="52" t="s">
        <v>21</v>
      </c>
      <c r="J5" s="6" t="s">
        <v>209</v>
      </c>
    </row>
    <row r="6" spans="1:10" x14ac:dyDescent="0.2">
      <c r="A6" s="3" t="s">
        <v>210</v>
      </c>
      <c r="B6" s="3" t="s">
        <v>175</v>
      </c>
      <c r="C6" s="3" t="s">
        <v>157</v>
      </c>
      <c r="D6" s="3" t="s">
        <v>211</v>
      </c>
      <c r="E6" s="3" t="s">
        <v>212</v>
      </c>
      <c r="F6" s="4">
        <v>46022</v>
      </c>
      <c r="G6" s="4">
        <v>46060</v>
      </c>
      <c r="H6" s="3" t="s">
        <v>194</v>
      </c>
      <c r="I6" s="52" t="s">
        <v>21</v>
      </c>
      <c r="J6" s="3" t="s">
        <v>213</v>
      </c>
    </row>
    <row r="7" spans="1:10" x14ac:dyDescent="0.2">
      <c r="A7" s="6" t="s">
        <v>214</v>
      </c>
      <c r="B7" s="6" t="s">
        <v>179</v>
      </c>
      <c r="C7" s="6" t="s">
        <v>10</v>
      </c>
      <c r="D7" s="6" t="s">
        <v>215</v>
      </c>
      <c r="E7" s="6" t="s">
        <v>216</v>
      </c>
      <c r="F7" s="7">
        <v>45960</v>
      </c>
      <c r="G7" s="53">
        <v>45980</v>
      </c>
      <c r="H7" s="6" t="s">
        <v>200</v>
      </c>
      <c r="I7" s="51" t="s">
        <v>195</v>
      </c>
      <c r="J7" s="48" t="s">
        <v>217</v>
      </c>
    </row>
    <row r="8" spans="1:10" x14ac:dyDescent="0.2">
      <c r="A8" s="3" t="s">
        <v>218</v>
      </c>
      <c r="B8" s="3" t="s">
        <v>183</v>
      </c>
      <c r="C8" s="3" t="s">
        <v>157</v>
      </c>
      <c r="D8" s="3" t="s">
        <v>219</v>
      </c>
      <c r="E8" s="3" t="s">
        <v>220</v>
      </c>
      <c r="F8" s="4">
        <v>46010</v>
      </c>
      <c r="G8" s="4">
        <v>46025</v>
      </c>
      <c r="H8" s="3" t="s">
        <v>194</v>
      </c>
      <c r="I8" s="51" t="s">
        <v>195</v>
      </c>
      <c r="J8" s="3" t="s">
        <v>221</v>
      </c>
    </row>
    <row r="9" spans="1:10" x14ac:dyDescent="0.2">
      <c r="A9" s="6" t="s">
        <v>222</v>
      </c>
      <c r="B9" s="6" t="s">
        <v>223</v>
      </c>
      <c r="C9" s="6" t="s">
        <v>157</v>
      </c>
      <c r="D9" s="6" t="s">
        <v>224</v>
      </c>
      <c r="E9" s="6" t="s">
        <v>225</v>
      </c>
      <c r="F9" s="7">
        <v>45970</v>
      </c>
      <c r="G9" s="7">
        <v>46100</v>
      </c>
      <c r="H9" s="6" t="s">
        <v>200</v>
      </c>
      <c r="I9" s="54" t="s">
        <v>226</v>
      </c>
      <c r="J9" s="6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D442-0F68-B948-93E6-7F483B5BF168}">
  <dimension ref="A1:E19"/>
  <sheetViews>
    <sheetView workbookViewId="0">
      <selection sqref="A1:XFD1048576"/>
    </sheetView>
  </sheetViews>
  <sheetFormatPr baseColWidth="10" defaultRowHeight="16" x14ac:dyDescent="0.2"/>
  <cols>
    <col min="1" max="1" width="29.6640625" bestFit="1" customWidth="1"/>
    <col min="2" max="2" width="27.6640625" bestFit="1" customWidth="1"/>
    <col min="3" max="3" width="13.5" bestFit="1" customWidth="1"/>
    <col min="4" max="4" width="10.33203125" bestFit="1" customWidth="1"/>
    <col min="5" max="5" width="9" bestFit="1" customWidth="1"/>
  </cols>
  <sheetData>
    <row r="1" spans="1:5" ht="21" x14ac:dyDescent="0.25">
      <c r="A1" s="9" t="s">
        <v>22</v>
      </c>
    </row>
    <row r="3" spans="1:5" x14ac:dyDescent="0.2">
      <c r="A3" s="10" t="s">
        <v>23</v>
      </c>
      <c r="B3" s="11" t="s">
        <v>155</v>
      </c>
    </row>
    <row r="4" spans="1:5" x14ac:dyDescent="0.2">
      <c r="A4" s="10" t="s">
        <v>24</v>
      </c>
      <c r="B4" s="12">
        <v>46112</v>
      </c>
    </row>
    <row r="6" spans="1:5" x14ac:dyDescent="0.2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</row>
    <row r="7" spans="1:5" x14ac:dyDescent="0.2">
      <c r="A7" s="3" t="s">
        <v>5</v>
      </c>
      <c r="B7" s="3" t="s">
        <v>228</v>
      </c>
      <c r="C7" s="13">
        <v>3500</v>
      </c>
      <c r="D7" s="5">
        <v>3500</v>
      </c>
      <c r="E7" s="14">
        <f>D7-C7</f>
        <v>0</v>
      </c>
    </row>
    <row r="8" spans="1:5" x14ac:dyDescent="0.2">
      <c r="A8" s="6" t="s">
        <v>30</v>
      </c>
      <c r="B8" s="6" t="s">
        <v>229</v>
      </c>
      <c r="C8" s="15">
        <v>4500</v>
      </c>
      <c r="D8" s="8">
        <v>4875</v>
      </c>
      <c r="E8" s="16">
        <f>D8-C8</f>
        <v>375</v>
      </c>
    </row>
    <row r="9" spans="1:5" x14ac:dyDescent="0.2">
      <c r="A9" s="3" t="s">
        <v>31</v>
      </c>
      <c r="B9" s="3" t="s">
        <v>230</v>
      </c>
      <c r="C9" s="13">
        <v>1200</v>
      </c>
      <c r="D9" s="5">
        <v>1200</v>
      </c>
      <c r="E9" s="14">
        <f>D9-C9</f>
        <v>0</v>
      </c>
    </row>
    <row r="10" spans="1:5" x14ac:dyDescent="0.2">
      <c r="A10" s="6" t="s">
        <v>32</v>
      </c>
      <c r="B10" s="6" t="s">
        <v>231</v>
      </c>
      <c r="C10" s="15">
        <v>2000</v>
      </c>
      <c r="D10" s="8">
        <v>2200</v>
      </c>
      <c r="E10" s="16">
        <f>D10-C10</f>
        <v>200</v>
      </c>
    </row>
    <row r="11" spans="1:5" x14ac:dyDescent="0.2">
      <c r="A11" s="3" t="s">
        <v>33</v>
      </c>
      <c r="B11" s="3" t="s">
        <v>232</v>
      </c>
      <c r="C11" s="13">
        <v>800</v>
      </c>
      <c r="D11" s="5">
        <v>650</v>
      </c>
      <c r="E11" s="14">
        <f>D11-C11</f>
        <v>-150</v>
      </c>
    </row>
    <row r="12" spans="1:5" x14ac:dyDescent="0.2">
      <c r="A12" s="6" t="s">
        <v>34</v>
      </c>
      <c r="B12" s="6" t="s">
        <v>233</v>
      </c>
      <c r="C12" s="15">
        <v>500</v>
      </c>
      <c r="D12" s="8">
        <v>325</v>
      </c>
      <c r="E12" s="16">
        <f>D12-C12</f>
        <v>-175</v>
      </c>
    </row>
    <row r="13" spans="1:5" x14ac:dyDescent="0.2">
      <c r="A13" s="1" t="s">
        <v>35</v>
      </c>
      <c r="B13" s="17"/>
      <c r="C13" s="18">
        <f>SUM(C7:C12)</f>
        <v>12500</v>
      </c>
      <c r="D13" s="18">
        <f>SUM(D7:D12)</f>
        <v>12750</v>
      </c>
      <c r="E13" s="19">
        <f>SUM(E7:E12)</f>
        <v>250</v>
      </c>
    </row>
    <row r="15" spans="1:5" x14ac:dyDescent="0.2">
      <c r="A15" s="20" t="s">
        <v>36</v>
      </c>
    </row>
    <row r="16" spans="1:5" x14ac:dyDescent="0.2">
      <c r="A16" s="10" t="s">
        <v>37</v>
      </c>
      <c r="B16" s="15">
        <v>15000</v>
      </c>
    </row>
    <row r="17" spans="1:2" x14ac:dyDescent="0.2">
      <c r="A17" s="10" t="s">
        <v>38</v>
      </c>
      <c r="B17" s="8">
        <f>C13</f>
        <v>12500</v>
      </c>
    </row>
    <row r="18" spans="1:2" x14ac:dyDescent="0.2">
      <c r="A18" s="10" t="s">
        <v>39</v>
      </c>
      <c r="B18" s="16">
        <f>B16-B17</f>
        <v>2500</v>
      </c>
    </row>
    <row r="19" spans="1:2" x14ac:dyDescent="0.2">
      <c r="A19" s="10" t="s">
        <v>40</v>
      </c>
      <c r="B19" s="21">
        <f>IF(B16&gt;0,B17/B16,0)</f>
        <v>0.83333333333333337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9D16-0AF7-C94B-A4A4-81586F0AEE61}">
  <dimension ref="A1:K11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6" x14ac:dyDescent="0.2"/>
  <cols>
    <col min="1" max="1" width="18.33203125" bestFit="1" customWidth="1"/>
    <col min="2" max="2" width="37" bestFit="1" customWidth="1"/>
    <col min="3" max="3" width="14" bestFit="1" customWidth="1"/>
    <col min="4" max="4" width="11.33203125" bestFit="1" customWidth="1"/>
    <col min="5" max="5" width="9.6640625" bestFit="1" customWidth="1"/>
    <col min="6" max="6" width="44.6640625" bestFit="1" customWidth="1"/>
    <col min="7" max="7" width="13.6640625" bestFit="1" customWidth="1"/>
    <col min="8" max="8" width="10.1640625" bestFit="1" customWidth="1"/>
    <col min="10" max="10" width="14.6640625" bestFit="1" customWidth="1"/>
    <col min="11" max="11" width="15.83203125" bestFit="1" customWidth="1"/>
  </cols>
  <sheetData>
    <row r="1" spans="1:11" x14ac:dyDescent="0.2">
      <c r="A1" s="2" t="s">
        <v>41</v>
      </c>
      <c r="B1" s="2" t="s">
        <v>26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6</v>
      </c>
      <c r="J1" s="2" t="s">
        <v>56</v>
      </c>
    </row>
    <row r="2" spans="1:11" x14ac:dyDescent="0.2">
      <c r="A2" s="3" t="s">
        <v>47</v>
      </c>
      <c r="B2" s="3" t="s">
        <v>234</v>
      </c>
      <c r="C2" s="22">
        <v>2</v>
      </c>
      <c r="D2" s="22">
        <v>4</v>
      </c>
      <c r="E2" s="55">
        <f>C2*D2</f>
        <v>8</v>
      </c>
      <c r="F2" s="3" t="s">
        <v>235</v>
      </c>
      <c r="G2" s="3" t="s">
        <v>194</v>
      </c>
      <c r="H2" s="46" t="s">
        <v>236</v>
      </c>
      <c r="J2" s="25" t="s">
        <v>57</v>
      </c>
      <c r="K2" s="26" t="s">
        <v>58</v>
      </c>
    </row>
    <row r="3" spans="1:11" x14ac:dyDescent="0.2">
      <c r="A3" s="6" t="s">
        <v>49</v>
      </c>
      <c r="B3" s="6" t="s">
        <v>237</v>
      </c>
      <c r="C3" s="23">
        <v>1</v>
      </c>
      <c r="D3" s="23">
        <v>5</v>
      </c>
      <c r="E3" s="56">
        <f>C3*D3</f>
        <v>5</v>
      </c>
      <c r="F3" s="6" t="s">
        <v>238</v>
      </c>
      <c r="G3" s="6" t="s">
        <v>239</v>
      </c>
      <c r="H3" s="46" t="s">
        <v>236</v>
      </c>
      <c r="J3" s="27" t="s">
        <v>59</v>
      </c>
      <c r="K3" s="28" t="s">
        <v>60</v>
      </c>
    </row>
    <row r="4" spans="1:11" x14ac:dyDescent="0.2">
      <c r="A4" s="3" t="s">
        <v>50</v>
      </c>
      <c r="B4" s="3" t="s">
        <v>240</v>
      </c>
      <c r="C4" s="22">
        <v>3</v>
      </c>
      <c r="D4" s="22">
        <v>3</v>
      </c>
      <c r="E4" s="55">
        <f>C4*D4</f>
        <v>9</v>
      </c>
      <c r="F4" s="3" t="s">
        <v>241</v>
      </c>
      <c r="G4" s="3" t="s">
        <v>200</v>
      </c>
      <c r="H4" s="52" t="s">
        <v>242</v>
      </c>
      <c r="J4" s="29" t="s">
        <v>61</v>
      </c>
      <c r="K4" s="30" t="s">
        <v>62</v>
      </c>
    </row>
    <row r="5" spans="1:11" x14ac:dyDescent="0.2">
      <c r="A5" s="6" t="s">
        <v>51</v>
      </c>
      <c r="B5" s="6" t="s">
        <v>243</v>
      </c>
      <c r="C5" s="23">
        <v>3</v>
      </c>
      <c r="D5" s="23">
        <v>2</v>
      </c>
      <c r="E5" s="55">
        <f>C5*D5</f>
        <v>6</v>
      </c>
      <c r="F5" s="6" t="s">
        <v>244</v>
      </c>
      <c r="G5" s="6" t="s">
        <v>194</v>
      </c>
      <c r="H5" s="46" t="s">
        <v>236</v>
      </c>
      <c r="J5" s="31" t="s">
        <v>63</v>
      </c>
      <c r="K5" s="32" t="s">
        <v>64</v>
      </c>
    </row>
    <row r="6" spans="1:11" x14ac:dyDescent="0.2">
      <c r="A6" s="3" t="s">
        <v>52</v>
      </c>
      <c r="B6" s="3" t="s">
        <v>245</v>
      </c>
      <c r="C6" s="22">
        <v>2</v>
      </c>
      <c r="D6" s="22">
        <v>4</v>
      </c>
      <c r="E6" s="55">
        <f>C6*D6</f>
        <v>8</v>
      </c>
      <c r="F6" s="3" t="s">
        <v>246</v>
      </c>
      <c r="G6" s="3" t="s">
        <v>247</v>
      </c>
      <c r="H6" s="52" t="s">
        <v>242</v>
      </c>
    </row>
    <row r="7" spans="1:11" x14ac:dyDescent="0.2">
      <c r="A7" s="6" t="s">
        <v>53</v>
      </c>
      <c r="B7" s="6" t="s">
        <v>248</v>
      </c>
      <c r="C7" s="23">
        <v>1</v>
      </c>
      <c r="D7" s="23">
        <v>5</v>
      </c>
      <c r="E7" s="56">
        <f>C7*D7</f>
        <v>5</v>
      </c>
      <c r="F7" s="6" t="s">
        <v>249</v>
      </c>
      <c r="G7" s="6" t="s">
        <v>194</v>
      </c>
      <c r="H7" s="46" t="s">
        <v>236</v>
      </c>
    </row>
    <row r="8" spans="1:11" x14ac:dyDescent="0.2">
      <c r="A8" s="3" t="s">
        <v>54</v>
      </c>
      <c r="B8" s="3" t="s">
        <v>250</v>
      </c>
      <c r="C8" s="22">
        <v>2</v>
      </c>
      <c r="D8" s="22">
        <v>3</v>
      </c>
      <c r="E8" s="55">
        <f>C8*D8</f>
        <v>6</v>
      </c>
      <c r="F8" s="3" t="s">
        <v>251</v>
      </c>
      <c r="G8" s="3" t="s">
        <v>252</v>
      </c>
      <c r="H8" s="46" t="s">
        <v>236</v>
      </c>
    </row>
    <row r="9" spans="1:11" x14ac:dyDescent="0.2">
      <c r="A9" s="6" t="s">
        <v>55</v>
      </c>
      <c r="B9" s="6" t="s">
        <v>253</v>
      </c>
      <c r="C9" s="23">
        <v>2</v>
      </c>
      <c r="D9" s="23">
        <v>4</v>
      </c>
      <c r="E9" s="55">
        <f>C9*D9</f>
        <v>8</v>
      </c>
      <c r="F9" s="6" t="s">
        <v>254</v>
      </c>
      <c r="G9" s="6" t="s">
        <v>255</v>
      </c>
      <c r="H9" s="48" t="s">
        <v>48</v>
      </c>
    </row>
    <row r="10" spans="1:11" x14ac:dyDescent="0.2">
      <c r="A10" s="3" t="s">
        <v>256</v>
      </c>
      <c r="B10" s="3" t="s">
        <v>257</v>
      </c>
      <c r="C10" s="22">
        <v>2</v>
      </c>
      <c r="D10" s="22">
        <v>5</v>
      </c>
      <c r="E10" s="57">
        <f>C10*D10</f>
        <v>10</v>
      </c>
      <c r="F10" s="3" t="s">
        <v>258</v>
      </c>
      <c r="G10" s="3" t="s">
        <v>200</v>
      </c>
      <c r="H10" s="52" t="s">
        <v>242</v>
      </c>
    </row>
    <row r="11" spans="1:11" x14ac:dyDescent="0.2">
      <c r="A11" s="6" t="s">
        <v>259</v>
      </c>
      <c r="B11" s="6" t="s">
        <v>260</v>
      </c>
      <c r="C11" s="23">
        <v>1</v>
      </c>
      <c r="D11" s="23">
        <v>5</v>
      </c>
      <c r="E11" s="56">
        <f>C11*D11</f>
        <v>5</v>
      </c>
      <c r="F11" s="6" t="s">
        <v>261</v>
      </c>
      <c r="G11" s="6" t="s">
        <v>262</v>
      </c>
      <c r="H11" s="46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1C64-563A-4744-A78E-EEDA6DC09BED}">
  <dimension ref="A1:G13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6" x14ac:dyDescent="0.2"/>
  <cols>
    <col min="1" max="1" width="10.83203125" bestFit="1" customWidth="1"/>
    <col min="2" max="2" width="17.5" bestFit="1" customWidth="1"/>
    <col min="3" max="3" width="10.83203125" bestFit="1" customWidth="1"/>
    <col min="4" max="4" width="31" bestFit="1" customWidth="1"/>
    <col min="5" max="5" width="17" bestFit="1" customWidth="1"/>
    <col min="6" max="6" width="39.1640625" bestFit="1" customWidth="1"/>
    <col min="7" max="7" width="9.6640625" bestFit="1" customWidth="1"/>
  </cols>
  <sheetData>
    <row r="1" spans="1:7" x14ac:dyDescent="0.2">
      <c r="A1" s="2" t="s">
        <v>65</v>
      </c>
      <c r="B1" s="2" t="s">
        <v>66</v>
      </c>
      <c r="C1" s="2" t="s">
        <v>67</v>
      </c>
      <c r="D1" s="2" t="s">
        <v>0</v>
      </c>
      <c r="E1" s="2" t="s">
        <v>68</v>
      </c>
      <c r="F1" s="2" t="s">
        <v>69</v>
      </c>
      <c r="G1" s="2" t="s">
        <v>6</v>
      </c>
    </row>
    <row r="2" spans="1:7" x14ac:dyDescent="0.2">
      <c r="A2" s="4">
        <v>46022</v>
      </c>
      <c r="B2" s="3" t="s">
        <v>70</v>
      </c>
      <c r="C2" s="3" t="s">
        <v>263</v>
      </c>
      <c r="D2" s="3" t="s">
        <v>174</v>
      </c>
      <c r="E2" s="3" t="s">
        <v>210</v>
      </c>
      <c r="F2" s="3" t="s">
        <v>264</v>
      </c>
      <c r="G2" s="54" t="s">
        <v>158</v>
      </c>
    </row>
    <row r="3" spans="1:7" x14ac:dyDescent="0.2">
      <c r="A3" s="7">
        <v>46022</v>
      </c>
      <c r="B3" s="6" t="s">
        <v>73</v>
      </c>
      <c r="C3" s="6" t="s">
        <v>71</v>
      </c>
      <c r="D3" s="6" t="s">
        <v>265</v>
      </c>
      <c r="E3" s="6" t="s">
        <v>202</v>
      </c>
      <c r="F3" s="6" t="s">
        <v>266</v>
      </c>
      <c r="G3" s="54" t="s">
        <v>158</v>
      </c>
    </row>
    <row r="4" spans="1:7" x14ac:dyDescent="0.2">
      <c r="A4" s="4">
        <v>46022</v>
      </c>
      <c r="B4" s="3" t="s">
        <v>78</v>
      </c>
      <c r="C4" s="3" t="s">
        <v>267</v>
      </c>
      <c r="D4" s="3" t="s">
        <v>268</v>
      </c>
      <c r="E4" s="3" t="s">
        <v>269</v>
      </c>
      <c r="F4" s="3" t="s">
        <v>270</v>
      </c>
      <c r="G4" s="54" t="s">
        <v>158</v>
      </c>
    </row>
    <row r="5" spans="1:7" x14ac:dyDescent="0.2">
      <c r="A5" s="7">
        <v>46050</v>
      </c>
      <c r="B5" s="6" t="s">
        <v>73</v>
      </c>
      <c r="C5" s="6" t="s">
        <v>71</v>
      </c>
      <c r="D5" s="6" t="s">
        <v>271</v>
      </c>
      <c r="E5" s="6" t="s">
        <v>202</v>
      </c>
      <c r="F5" s="6" t="s">
        <v>266</v>
      </c>
      <c r="G5" s="52" t="s">
        <v>272</v>
      </c>
    </row>
    <row r="6" spans="1:7" x14ac:dyDescent="0.2">
      <c r="A6" s="4">
        <v>46078</v>
      </c>
      <c r="B6" s="3" t="s">
        <v>163</v>
      </c>
      <c r="C6" s="3" t="s">
        <v>273</v>
      </c>
      <c r="D6" s="3" t="s">
        <v>161</v>
      </c>
      <c r="E6" s="3" t="s">
        <v>197</v>
      </c>
      <c r="F6" s="3" t="s">
        <v>274</v>
      </c>
      <c r="G6" s="52" t="s">
        <v>272</v>
      </c>
    </row>
    <row r="7" spans="1:7" x14ac:dyDescent="0.2">
      <c r="A7" s="7">
        <v>46085</v>
      </c>
      <c r="B7" s="6" t="s">
        <v>184</v>
      </c>
      <c r="C7" s="6" t="s">
        <v>76</v>
      </c>
      <c r="D7" s="6" t="s">
        <v>182</v>
      </c>
      <c r="E7" s="6" t="s">
        <v>218</v>
      </c>
      <c r="F7" s="6" t="s">
        <v>275</v>
      </c>
      <c r="G7" s="52" t="s">
        <v>272</v>
      </c>
    </row>
    <row r="8" spans="1:7" x14ac:dyDescent="0.2">
      <c r="A8" s="4">
        <v>46112</v>
      </c>
      <c r="B8" s="3" t="s">
        <v>70</v>
      </c>
      <c r="C8" s="3" t="s">
        <v>276</v>
      </c>
      <c r="D8" s="3" t="s">
        <v>155</v>
      </c>
      <c r="E8" s="3" t="s">
        <v>191</v>
      </c>
      <c r="F8" s="3" t="s">
        <v>277</v>
      </c>
      <c r="G8" s="54" t="s">
        <v>158</v>
      </c>
    </row>
    <row r="9" spans="1:7" x14ac:dyDescent="0.2">
      <c r="A9" s="7">
        <v>46112</v>
      </c>
      <c r="B9" s="6" t="s">
        <v>73</v>
      </c>
      <c r="C9" s="6" t="s">
        <v>276</v>
      </c>
      <c r="D9" s="6" t="s">
        <v>278</v>
      </c>
      <c r="E9" s="6" t="s">
        <v>191</v>
      </c>
      <c r="F9" s="6" t="s">
        <v>279</v>
      </c>
      <c r="G9" s="54" t="s">
        <v>158</v>
      </c>
    </row>
    <row r="10" spans="1:7" x14ac:dyDescent="0.2">
      <c r="A10" s="4">
        <v>46112</v>
      </c>
      <c r="B10" s="3" t="s">
        <v>74</v>
      </c>
      <c r="C10" s="3" t="s">
        <v>276</v>
      </c>
      <c r="D10" s="3" t="s">
        <v>280</v>
      </c>
      <c r="E10" s="3" t="s">
        <v>191</v>
      </c>
      <c r="F10" s="3" t="s">
        <v>281</v>
      </c>
      <c r="G10" s="54" t="s">
        <v>158</v>
      </c>
    </row>
    <row r="11" spans="1:7" x14ac:dyDescent="0.2">
      <c r="A11" s="7">
        <v>46173</v>
      </c>
      <c r="B11" s="6" t="s">
        <v>75</v>
      </c>
      <c r="C11" s="6" t="s">
        <v>282</v>
      </c>
      <c r="D11" s="6" t="s">
        <v>170</v>
      </c>
      <c r="E11" s="6" t="s">
        <v>206</v>
      </c>
      <c r="F11" s="6" t="s">
        <v>283</v>
      </c>
      <c r="G11" s="54" t="s">
        <v>158</v>
      </c>
    </row>
    <row r="12" spans="1:7" x14ac:dyDescent="0.2">
      <c r="A12" s="4">
        <v>46025</v>
      </c>
      <c r="B12" s="3" t="s">
        <v>77</v>
      </c>
      <c r="C12" s="3" t="s">
        <v>284</v>
      </c>
      <c r="D12" s="3"/>
      <c r="E12" s="3"/>
      <c r="F12" s="3"/>
      <c r="G12" s="10" t="s">
        <v>72</v>
      </c>
    </row>
    <row r="13" spans="1:7" x14ac:dyDescent="0.2">
      <c r="A13" s="7">
        <v>46025</v>
      </c>
      <c r="B13" s="6" t="s">
        <v>78</v>
      </c>
      <c r="C13" s="6" t="s">
        <v>76</v>
      </c>
      <c r="D13" s="6"/>
      <c r="E13" s="6"/>
      <c r="F13" s="6"/>
      <c r="G13" s="24" t="s">
        <v>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F02D-7315-E644-8750-27F550889780}">
  <dimension ref="A1:J6"/>
  <sheetViews>
    <sheetView topLeftCell="C1" workbookViewId="0">
      <pane ySplit="1" topLeftCell="A2" activePane="bottomLeft" state="frozen"/>
      <selection pane="bottomLeft" activeCell="C1" sqref="A1:XFD1048576"/>
    </sheetView>
  </sheetViews>
  <sheetFormatPr baseColWidth="10" defaultRowHeight="16" x14ac:dyDescent="0.2"/>
  <cols>
    <col min="1" max="1" width="25.5" bestFit="1" customWidth="1"/>
    <col min="2" max="2" width="10.83203125" bestFit="1" customWidth="1"/>
    <col min="3" max="3" width="18.6640625" bestFit="1" customWidth="1"/>
    <col min="4" max="4" width="16.33203125" bestFit="1" customWidth="1"/>
    <col min="5" max="5" width="15" bestFit="1" customWidth="1"/>
    <col min="6" max="6" width="12.6640625" bestFit="1" customWidth="1"/>
    <col min="7" max="7" width="21.83203125" bestFit="1" customWidth="1"/>
    <col min="8" max="8" width="53.6640625" bestFit="1" customWidth="1"/>
    <col min="9" max="9" width="43.6640625" bestFit="1" customWidth="1"/>
    <col min="10" max="10" width="49.33203125" bestFit="1" customWidth="1"/>
  </cols>
  <sheetData>
    <row r="1" spans="1:10" x14ac:dyDescent="0.2">
      <c r="A1" s="2" t="s">
        <v>0</v>
      </c>
      <c r="B1" s="2" t="s">
        <v>4</v>
      </c>
      <c r="C1" s="2" t="s">
        <v>79</v>
      </c>
      <c r="D1" s="2" t="s">
        <v>80</v>
      </c>
      <c r="E1" s="2" t="s">
        <v>81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</row>
    <row r="2" spans="1:10" x14ac:dyDescent="0.2">
      <c r="A2" s="3" t="s">
        <v>174</v>
      </c>
      <c r="B2" s="4">
        <v>46022</v>
      </c>
      <c r="C2" s="33">
        <v>45</v>
      </c>
      <c r="D2" s="33">
        <v>48</v>
      </c>
      <c r="E2" s="5">
        <v>3200</v>
      </c>
      <c r="F2" s="5">
        <v>3150</v>
      </c>
      <c r="G2" s="58">
        <v>9</v>
      </c>
      <c r="H2" s="3" t="s">
        <v>285</v>
      </c>
      <c r="I2" s="3" t="s">
        <v>286</v>
      </c>
      <c r="J2" s="3" t="s">
        <v>287</v>
      </c>
    </row>
    <row r="3" spans="1:10" x14ac:dyDescent="0.2">
      <c r="A3" s="6" t="s">
        <v>178</v>
      </c>
      <c r="B3" s="7">
        <v>45990</v>
      </c>
      <c r="C3" s="34">
        <v>120</v>
      </c>
      <c r="D3" s="34">
        <v>98</v>
      </c>
      <c r="E3" s="8">
        <v>7500</v>
      </c>
      <c r="F3" s="8">
        <v>7200</v>
      </c>
      <c r="G3" s="59">
        <v>7</v>
      </c>
      <c r="H3" s="6" t="s">
        <v>288</v>
      </c>
      <c r="I3" s="6" t="s">
        <v>289</v>
      </c>
      <c r="J3" s="48" t="s">
        <v>290</v>
      </c>
    </row>
    <row r="4" spans="1:10" x14ac:dyDescent="0.2">
      <c r="A4" s="3" t="s">
        <v>291</v>
      </c>
      <c r="B4" s="4">
        <v>45912</v>
      </c>
      <c r="C4" s="33">
        <v>500</v>
      </c>
      <c r="D4" s="33">
        <v>485</v>
      </c>
      <c r="E4" s="5">
        <v>15000</v>
      </c>
      <c r="F4" s="5">
        <v>14800</v>
      </c>
      <c r="G4" s="58">
        <v>10</v>
      </c>
      <c r="H4" s="3" t="s">
        <v>292</v>
      </c>
      <c r="I4" s="3" t="s">
        <v>293</v>
      </c>
      <c r="J4" s="3" t="s">
        <v>294</v>
      </c>
    </row>
    <row r="5" spans="1:10" x14ac:dyDescent="0.2">
      <c r="A5" s="6" t="s">
        <v>295</v>
      </c>
      <c r="B5" s="7">
        <v>45880</v>
      </c>
      <c r="C5" s="34">
        <v>80</v>
      </c>
      <c r="D5" s="34">
        <v>95</v>
      </c>
      <c r="E5" s="8">
        <v>5000</v>
      </c>
      <c r="F5" s="8">
        <v>5400</v>
      </c>
      <c r="G5" s="58">
        <v>8</v>
      </c>
      <c r="H5" s="6" t="s">
        <v>296</v>
      </c>
      <c r="I5" s="6" t="s">
        <v>297</v>
      </c>
      <c r="J5" s="6" t="s">
        <v>298</v>
      </c>
    </row>
    <row r="6" spans="1:10" x14ac:dyDescent="0.2">
      <c r="A6" s="3"/>
      <c r="B6" s="4"/>
      <c r="C6" s="33"/>
      <c r="D6" s="33"/>
      <c r="E6" s="5"/>
      <c r="F6" s="5"/>
      <c r="G6" s="22"/>
      <c r="H6" s="3"/>
      <c r="I6" s="3"/>
      <c r="J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Event Booking Tracker</vt:lpstr>
      <vt:lpstr>Client Account Manager</vt:lpstr>
      <vt:lpstr>Event Budget Tracker</vt:lpstr>
      <vt:lpstr>Risk Assessment Checklist</vt:lpstr>
      <vt:lpstr>Venue &amp; Resource Booking</vt:lpstr>
      <vt:lpstr>Post-Event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2026-02-02T20:37:16Z</dcterms:created>
  <dcterms:modified xsi:type="dcterms:W3CDTF">2026-02-02T20:46:18Z</dcterms:modified>
</cp:coreProperties>
</file>